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4D304902-94BE-44D2-B9B1-8AFAD55B3912}" xr6:coauthVersionLast="47" xr6:coauthVersionMax="47" xr10:uidLastSave="{00000000-0000-0000-0000-000000000000}"/>
  <bookViews>
    <workbookView xWindow="1890" yWindow="4275" windowWidth="21600" windowHeight="11325" xr2:uid="{00000000-000D-0000-FFFF-FFFF00000000}"/>
  </bookViews>
  <sheets>
    <sheet name="MIN-MA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G15" i="1"/>
  <c r="H15" i="1"/>
  <c r="G16" i="1"/>
  <c r="H16" i="1"/>
  <c r="G17" i="1"/>
  <c r="H17" i="1"/>
  <c r="E12" i="1" l="1"/>
  <c r="E11" i="1"/>
  <c r="E10" i="1"/>
  <c r="E9" i="1"/>
  <c r="E8" i="1"/>
  <c r="E7" i="1"/>
  <c r="E6" i="1"/>
  <c r="E5" i="1"/>
  <c r="E4" i="1"/>
  <c r="E3" i="1"/>
  <c r="E17" i="1" s="1"/>
  <c r="D12" i="1"/>
  <c r="D11" i="1"/>
  <c r="D10" i="1"/>
  <c r="D9" i="1"/>
  <c r="D8" i="1"/>
  <c r="D7" i="1"/>
  <c r="D6" i="1"/>
  <c r="D5" i="1"/>
  <c r="D4" i="1"/>
  <c r="D17" i="1" s="1"/>
  <c r="D3" i="1"/>
  <c r="C15" i="1"/>
  <c r="C16" i="1"/>
  <c r="C17" i="1"/>
  <c r="B17" i="1"/>
  <c r="B16" i="1"/>
  <c r="B15" i="1"/>
  <c r="C14" i="1"/>
  <c r="B14" i="1"/>
  <c r="C13" i="1"/>
  <c r="B13" i="1"/>
  <c r="E15" i="1" l="1"/>
  <c r="E13" i="1"/>
  <c r="E16" i="1"/>
  <c r="E14" i="1"/>
  <c r="D15" i="1"/>
  <c r="D14" i="1"/>
  <c r="D13" i="1"/>
  <c r="D16" i="1"/>
  <c r="B1" i="1" l="1"/>
  <c r="F4" i="1" s="1"/>
  <c r="F6" i="1" l="1"/>
  <c r="F3" i="1"/>
  <c r="F8" i="1"/>
  <c r="F5" i="1"/>
  <c r="F12" i="1"/>
  <c r="F9" i="1"/>
  <c r="F7" i="1"/>
  <c r="F11" i="1"/>
  <c r="F10" i="1"/>
  <c r="F14" i="1" l="1"/>
  <c r="F16" i="1"/>
  <c r="F13" i="1"/>
  <c r="F15" i="1"/>
  <c r="F17" i="1"/>
  <c r="G9" i="1" l="1"/>
  <c r="H9" i="1" s="1"/>
  <c r="I9" i="1" s="1"/>
  <c r="G5" i="1"/>
  <c r="H5" i="1" s="1"/>
  <c r="I5" i="1" s="1"/>
  <c r="G13" i="1"/>
  <c r="H13" i="1" s="1"/>
  <c r="G4" i="1"/>
  <c r="H4" i="1" s="1"/>
  <c r="I4" i="1" s="1"/>
  <c r="G11" i="1"/>
  <c r="H11" i="1" s="1"/>
  <c r="I11" i="1" s="1"/>
  <c r="G3" i="1"/>
  <c r="H3" i="1" s="1"/>
  <c r="I3" i="1" s="1"/>
  <c r="G6" i="1"/>
  <c r="H6" i="1" s="1"/>
  <c r="I6" i="1" s="1"/>
  <c r="G10" i="1"/>
  <c r="H10" i="1" s="1"/>
  <c r="I10" i="1" s="1"/>
  <c r="G7" i="1"/>
  <c r="H7" i="1" s="1"/>
  <c r="I7" i="1" s="1"/>
  <c r="G8" i="1"/>
  <c r="H8" i="1" s="1"/>
  <c r="I8" i="1" s="1"/>
  <c r="G12" i="1"/>
  <c r="H12" i="1" s="1"/>
  <c r="I12" i="1" s="1"/>
</calcChain>
</file>

<file path=xl/sharedStrings.xml><?xml version="1.0" encoding="utf-8"?>
<sst xmlns="http://schemas.openxmlformats.org/spreadsheetml/2006/main" count="27" uniqueCount="27">
  <si>
    <t>総面積 (cm²)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</si>
  <si>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</si>
  <si>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</si>
  <si>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</si>
  <si>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</si>
  <si>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</si>
  <si>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</si>
  <si>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</si>
  <si>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</si>
  <si>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</si>
  <si>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</si>
  <si>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人物</t>
    <rPh sb="0" eb="2">
      <t>ジンブツ</t>
    </rPh>
    <phoneticPr fontId="2"/>
  </si>
  <si>
    <t>登場回数
（正規化）</t>
    <rPh sb="0" eb="4">
      <t>トウジョウカイスウ</t>
    </rPh>
    <rPh sb="6" eb="9">
      <t>セイキカ</t>
    </rPh>
    <phoneticPr fontId="2"/>
  </si>
  <si>
    <t>加重スコア</t>
    <rPh sb="0" eb="2">
      <t>カジュウ</t>
    </rPh>
    <phoneticPr fontId="2"/>
  </si>
  <si>
    <t>相関係数</t>
    <rPh sb="0" eb="4">
      <t>ソウカンケイスウ</t>
    </rPh>
    <phoneticPr fontId="2"/>
  </si>
  <si>
    <t>登場回数
(回)</t>
    <rPh sb="6" eb="7">
      <t>カイ</t>
    </rPh>
    <phoneticPr fontId="2"/>
  </si>
  <si>
    <t>平均値(μ)</t>
    <rPh sb="0" eb="3">
      <t>ヘイキンアタイ</t>
    </rPh>
    <phoneticPr fontId="3"/>
  </si>
  <si>
    <t>標準偏差(σ)</t>
    <rPh sb="0" eb="2">
      <t>ヒョウジュン</t>
    </rPh>
    <rPh sb="2" eb="4">
      <t>ヘンサ</t>
    </rPh>
    <phoneticPr fontId="3"/>
  </si>
  <si>
    <t>最大値</t>
    <rPh sb="0" eb="3">
      <t>サイダイアタイ</t>
    </rPh>
    <phoneticPr fontId="2"/>
  </si>
  <si>
    <t>最小値</t>
    <rPh sb="0" eb="3">
      <t>サイショウアタイ</t>
    </rPh>
    <phoneticPr fontId="2"/>
  </si>
  <si>
    <t>中央値</t>
    <rPh sb="0" eb="3">
      <t>チュウオウアタイ</t>
    </rPh>
    <phoneticPr fontId="2"/>
  </si>
  <si>
    <t>累積確率</t>
    <rPh sb="0" eb="4">
      <t>ルイセキカクリツ</t>
    </rPh>
    <phoneticPr fontId="2"/>
  </si>
  <si>
    <t>閾値</t>
    <rPh sb="0" eb="2">
      <t>シキイアタイ</t>
    </rPh>
    <phoneticPr fontId="2"/>
  </si>
  <si>
    <t>判定</t>
    <rPh sb="0" eb="2">
      <t>ハンテイ</t>
    </rPh>
    <phoneticPr fontId="2"/>
  </si>
  <si>
    <t>↑ハイパーパラメータ</t>
    <phoneticPr fontId="2"/>
  </si>
  <si>
    <t>掲載面積
（正規化）</t>
    <rPh sb="0" eb="2">
      <t>ケイサイ</t>
    </rPh>
    <rPh sb="2" eb="4">
      <t>メンセキ</t>
    </rPh>
    <rPh sb="6" eb="9">
      <t>セイキカ</t>
    </rPh>
    <phoneticPr fontId="2"/>
  </si>
  <si>
    <t>zスコア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</si>
</sst>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0" fillId="0" borderId="3" xfId="0" applyBorder="1"/>
    <xf numFmtId="0" fontId="1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7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D11" sqref="D11"/>
    </sheetView>
  </sheetViews>
  <sheetFormatPr defaultRowHeight="18.75"/>
  <cols>
    <col min="1" max="1" width="12" bestFit="1" customWidth="1"/>
    <col min="4" max="4" width="10.75" customWidth="1"/>
    <col min="5" max="5" width="11.25" customWidth="1"/>
    <col min="6" max="6" width="11.625" customWidth="1"/>
    <col min="7" max="8" width="11.875" customWidth="1"/>
  </cols>
  <sheetData>
    <row r="1" spans="1:9">
      <c r="A1" s="7" t="s">
        <v>14</v>
      </c>
      <c r="B1" s="2">
        <f>PEARSON(D3:D12,E3:E12)</f>
        <v>0.76378332523952663</v>
      </c>
    </row>
    <row r="2" spans="1:9" ht="36">
      <c r="A2" s="6" t="s">
        <v>11</v>
      </c>
      <c r="B2" s="5" t="s">
        <v>15</v>
      </c>
      <c r="C2" s="5" t="s">
        <v>0</v>
      </c>
      <c r="D2" s="5" t="s">
        <v>12</v>
      </c>
      <c r="E2" s="5" t="s">
        <v>25</v>
      </c>
      <c r="F2" s="4" t="s">
        <v>13</v>
      </c>
      <c r="G2" s="4" t="s">
        <v>26</v>
      </c>
      <c r="H2" s="4" t="s">
        <v>21</v>
      </c>
      <c r="I2" s="9" t="s">
        <v>23</v>
      </c>
    </row>
    <row r="3" spans="1:9">
      <c r="A3" s="1" t="s">
        <v>1</v>
      </c>
      <c r="B3" s="1">
        <v>10</v>
      </c>
      <c r="C3" s="1">
        <v>25</v>
      </c>
      <c r="D3" s="1">
        <f>(B3-MIN($B$3:$B$12))/(MAX($B$3:$B$12)-MIN($B$3:$B$12))</f>
        <v>0.33333333333333331</v>
      </c>
      <c r="E3" s="1">
        <f>(C3-MIN($C$3:$C$12))/(MAX($C$3:$C$12)-MIN($C$3:$C$12))</f>
        <v>0.33333333333333331</v>
      </c>
      <c r="F3" s="2">
        <f t="shared" ref="F3:F12" si="0">D3*$B$1+E3*(1-$B$1)</f>
        <v>0.33333333333333331</v>
      </c>
      <c r="G3" s="2">
        <f>(F3-$F$13)/$F$14</f>
        <v>-0.30011191264949399</v>
      </c>
      <c r="H3" s="2">
        <f>_xlfn.NORM.S.DIST(G3,TRUE)</f>
        <v>0.38204589640671588</v>
      </c>
      <c r="I3" s="15" t="str">
        <f>_xlfn.IFS(H3&lt;=$H$18, "低",H3&gt;=(1-$H$18),"高",TRUE,"")</f>
        <v/>
      </c>
    </row>
    <row r="4" spans="1:9">
      <c r="A4" s="1" t="s">
        <v>2</v>
      </c>
      <c r="B4" s="1">
        <v>15</v>
      </c>
      <c r="C4" s="1">
        <v>55</v>
      </c>
      <c r="D4" s="1">
        <f t="shared" ref="D4:D12" si="1">(B4-MIN($B$3:$B$12))/(MAX($B$3:$B$12)-MIN($B$3:$B$12))</f>
        <v>0.66666666666666663</v>
      </c>
      <c r="E4" s="1">
        <f t="shared" ref="E4:E12" si="2">(C4-MIN($C$3:$C$12))/(MAX($C$3:$C$12)-MIN($C$3:$C$12))</f>
        <v>1</v>
      </c>
      <c r="F4" s="2">
        <f t="shared" si="0"/>
        <v>0.74540555825349109</v>
      </c>
      <c r="G4" s="2">
        <f t="shared" ref="G4:G13" si="3">(F4-$F$13)/$F$14</f>
        <v>1.232662795824365</v>
      </c>
      <c r="H4" s="2">
        <f t="shared" ref="H4:H13" si="4">_xlfn.NORM.S.DIST(G4,TRUE)</f>
        <v>0.89114920109948303</v>
      </c>
      <c r="I4" s="15" t="str">
        <f t="shared" ref="I4:I12" si="5">_xlfn.IFS(H4&lt;=$H$18, "低",H4&gt;=(1-$H$18),"高",TRUE,"")</f>
        <v>高</v>
      </c>
    </row>
    <row r="5" spans="1:9">
      <c r="A5" s="1" t="s">
        <v>3</v>
      </c>
      <c r="B5" s="1">
        <v>8</v>
      </c>
      <c r="C5" s="1">
        <v>20</v>
      </c>
      <c r="D5" s="1">
        <f t="shared" si="1"/>
        <v>0.2</v>
      </c>
      <c r="E5" s="1">
        <f t="shared" si="2"/>
        <v>0.22222222222222221</v>
      </c>
      <c r="F5" s="2">
        <f t="shared" si="0"/>
        <v>0.20524925943912165</v>
      </c>
      <c r="G5" s="2">
        <f t="shared" si="3"/>
        <v>-0.77654302630046579</v>
      </c>
      <c r="H5" s="2">
        <f t="shared" si="4"/>
        <v>0.21871421322169624</v>
      </c>
      <c r="I5" s="15" t="str">
        <f t="shared" si="5"/>
        <v/>
      </c>
    </row>
    <row r="6" spans="1:9">
      <c r="A6" s="1" t="s">
        <v>4</v>
      </c>
      <c r="B6" s="1">
        <v>20</v>
      </c>
      <c r="C6" s="1">
        <v>50</v>
      </c>
      <c r="D6" s="1">
        <f t="shared" si="1"/>
        <v>1</v>
      </c>
      <c r="E6" s="1">
        <f t="shared" si="2"/>
        <v>0.88888888888888884</v>
      </c>
      <c r="F6" s="2">
        <f t="shared" si="0"/>
        <v>0.97375370280439189</v>
      </c>
      <c r="G6" s="2">
        <f t="shared" si="3"/>
        <v>2.0820436556053656</v>
      </c>
      <c r="H6" s="2">
        <f t="shared" si="4"/>
        <v>0.98133075882589205</v>
      </c>
      <c r="I6" s="15" t="str">
        <f t="shared" si="5"/>
        <v>高</v>
      </c>
    </row>
    <row r="7" spans="1:9">
      <c r="A7" s="1" t="s">
        <v>5</v>
      </c>
      <c r="B7" s="1">
        <v>5</v>
      </c>
      <c r="C7" s="1">
        <v>30</v>
      </c>
      <c r="D7" s="1">
        <f t="shared" si="1"/>
        <v>0</v>
      </c>
      <c r="E7" s="1">
        <f t="shared" si="2"/>
        <v>0.44444444444444442</v>
      </c>
      <c r="F7" s="2">
        <f t="shared" si="0"/>
        <v>0.1049851887824326</v>
      </c>
      <c r="G7" s="2">
        <f t="shared" si="3"/>
        <v>-1.1494927724304944</v>
      </c>
      <c r="H7" s="2">
        <f t="shared" si="4"/>
        <v>0.12517642265701459</v>
      </c>
      <c r="I7" s="15" t="str">
        <f t="shared" si="5"/>
        <v>低</v>
      </c>
    </row>
    <row r="8" spans="1:9">
      <c r="A8" s="1" t="s">
        <v>6</v>
      </c>
      <c r="B8" s="1">
        <v>12</v>
      </c>
      <c r="C8" s="1">
        <v>30</v>
      </c>
      <c r="D8" s="1">
        <f t="shared" si="1"/>
        <v>0.46666666666666667</v>
      </c>
      <c r="E8" s="1">
        <f t="shared" si="2"/>
        <v>0.44444444444444442</v>
      </c>
      <c r="F8" s="2">
        <f t="shared" si="0"/>
        <v>0.46141740722754498</v>
      </c>
      <c r="G8" s="2">
        <f t="shared" si="3"/>
        <v>0.17631920100147783</v>
      </c>
      <c r="H8" s="2">
        <f t="shared" si="4"/>
        <v>0.56997841093790347</v>
      </c>
      <c r="I8" s="15" t="str">
        <f t="shared" si="5"/>
        <v/>
      </c>
    </row>
    <row r="9" spans="1:9">
      <c r="A9" s="1" t="s">
        <v>7</v>
      </c>
      <c r="B9" s="1">
        <v>7</v>
      </c>
      <c r="C9" s="1">
        <v>17</v>
      </c>
      <c r="D9" s="1">
        <f t="shared" si="1"/>
        <v>0.13333333333333333</v>
      </c>
      <c r="E9" s="1">
        <f t="shared" si="2"/>
        <v>0.15555555555555556</v>
      </c>
      <c r="F9" s="2">
        <f t="shared" si="0"/>
        <v>0.13858259277245497</v>
      </c>
      <c r="G9" s="2">
        <f t="shared" si="3"/>
        <v>-1.0245213523929928</v>
      </c>
      <c r="H9" s="2">
        <f t="shared" si="4"/>
        <v>0.15279454537427137</v>
      </c>
      <c r="I9" s="15" t="str">
        <f t="shared" si="5"/>
        <v/>
      </c>
    </row>
    <row r="10" spans="1:9">
      <c r="A10" s="1" t="s">
        <v>8</v>
      </c>
      <c r="B10" s="1">
        <v>14</v>
      </c>
      <c r="C10" s="1">
        <v>35</v>
      </c>
      <c r="D10" s="1">
        <f t="shared" si="1"/>
        <v>0.6</v>
      </c>
      <c r="E10" s="1">
        <f t="shared" si="2"/>
        <v>0.55555555555555558</v>
      </c>
      <c r="F10" s="2">
        <f t="shared" si="0"/>
        <v>0.58950148112175671</v>
      </c>
      <c r="G10" s="2">
        <f t="shared" si="3"/>
        <v>0.65275031465244981</v>
      </c>
      <c r="H10" s="2">
        <f t="shared" si="4"/>
        <v>0.74304137017467498</v>
      </c>
      <c r="I10" s="15" t="str">
        <f t="shared" si="5"/>
        <v/>
      </c>
    </row>
    <row r="11" spans="1:9">
      <c r="A11" s="1" t="s">
        <v>9</v>
      </c>
      <c r="B11" s="1">
        <v>9</v>
      </c>
      <c r="C11" s="1">
        <v>10</v>
      </c>
      <c r="D11" s="1">
        <f t="shared" si="1"/>
        <v>0.26666666666666666</v>
      </c>
      <c r="E11" s="1">
        <f t="shared" si="2"/>
        <v>0</v>
      </c>
      <c r="F11" s="2">
        <f t="shared" si="0"/>
        <v>0.20367555339720711</v>
      </c>
      <c r="G11" s="2">
        <f t="shared" si="3"/>
        <v>-0.7823967011510008</v>
      </c>
      <c r="H11" s="2">
        <f t="shared" si="4"/>
        <v>0.21699073595638496</v>
      </c>
      <c r="I11" s="15" t="str">
        <f t="shared" si="5"/>
        <v/>
      </c>
    </row>
    <row r="12" spans="1:9" ht="19.5" thickBot="1">
      <c r="A12" s="13" t="s">
        <v>10</v>
      </c>
      <c r="B12" s="13">
        <v>11</v>
      </c>
      <c r="C12" s="13">
        <v>25</v>
      </c>
      <c r="D12" s="13">
        <f t="shared" si="1"/>
        <v>0.4</v>
      </c>
      <c r="E12" s="13">
        <f t="shared" si="2"/>
        <v>0.33333333333333331</v>
      </c>
      <c r="F12" s="14">
        <f t="shared" si="0"/>
        <v>0.38425222168263512</v>
      </c>
      <c r="G12" s="14">
        <f t="shared" si="3"/>
        <v>-0.11071020215921208</v>
      </c>
      <c r="H12" s="14">
        <f t="shared" si="4"/>
        <v>0.45592307778219837</v>
      </c>
      <c r="I12" s="16" t="str">
        <f t="shared" si="5"/>
        <v/>
      </c>
    </row>
    <row r="13" spans="1:9" ht="19.5" thickTop="1">
      <c r="A13" s="10" t="s">
        <v>16</v>
      </c>
      <c r="B13" s="11">
        <f>AVERAGE(B3:B12)</f>
        <v>11.1</v>
      </c>
      <c r="C13" s="11">
        <f t="shared" ref="C13:F13" si="6">AVERAGE(C3:C12)</f>
        <v>29.7</v>
      </c>
      <c r="D13" s="11">
        <f t="shared" si="6"/>
        <v>0.40666666666666673</v>
      </c>
      <c r="E13" s="11">
        <f t="shared" si="6"/>
        <v>0.43777777777777771</v>
      </c>
      <c r="F13" s="11">
        <f t="shared" si="6"/>
        <v>0.41401562988143698</v>
      </c>
      <c r="G13" s="11">
        <f t="shared" si="3"/>
        <v>0</v>
      </c>
      <c r="H13" s="11">
        <f t="shared" si="4"/>
        <v>0.5</v>
      </c>
      <c r="I13" s="12"/>
    </row>
    <row r="14" spans="1:9">
      <c r="A14" s="3" t="s">
        <v>17</v>
      </c>
      <c r="B14" s="2">
        <f>_xlfn.STDEV.P(B3:B12)</f>
        <v>4.1581245772583584</v>
      </c>
      <c r="C14" s="2">
        <f t="shared" ref="C14:F14" si="7">_xlfn.STDEV.P(C3:C12)</f>
        <v>13.296992141082132</v>
      </c>
      <c r="D14" s="2">
        <f t="shared" si="7"/>
        <v>0.27720830515055717</v>
      </c>
      <c r="E14" s="2">
        <f t="shared" si="7"/>
        <v>0.29548871424626966</v>
      </c>
      <c r="F14" s="2">
        <f t="shared" si="7"/>
        <v>0.2688406995770739</v>
      </c>
      <c r="G14" s="2">
        <f t="shared" ref="G14:H14" si="8">_xlfn.STDEV.P(G3:G12)</f>
        <v>1</v>
      </c>
      <c r="H14" s="2">
        <f t="shared" si="8"/>
        <v>0.29628533763240478</v>
      </c>
      <c r="I14" s="8"/>
    </row>
    <row r="15" spans="1:9">
      <c r="A15" s="1" t="s">
        <v>18</v>
      </c>
      <c r="B15" s="2">
        <f>MAX(B3:B12)</f>
        <v>20</v>
      </c>
      <c r="C15" s="2">
        <f t="shared" ref="C15:F15" si="9">MAX(C3:C12)</f>
        <v>55</v>
      </c>
      <c r="D15" s="2">
        <f t="shared" si="9"/>
        <v>1</v>
      </c>
      <c r="E15" s="2">
        <f t="shared" si="9"/>
        <v>1</v>
      </c>
      <c r="F15" s="2">
        <f t="shared" si="9"/>
        <v>0.97375370280439189</v>
      </c>
      <c r="G15" s="2">
        <f t="shared" ref="G15:H15" si="10">MAX(G3:G12)</f>
        <v>2.0820436556053656</v>
      </c>
      <c r="H15" s="2">
        <f t="shared" si="10"/>
        <v>0.98133075882589205</v>
      </c>
      <c r="I15" s="8"/>
    </row>
    <row r="16" spans="1:9">
      <c r="A16" s="1" t="s">
        <v>19</v>
      </c>
      <c r="B16" s="2">
        <f>MIN(B3:B12)</f>
        <v>5</v>
      </c>
      <c r="C16" s="2">
        <f t="shared" ref="C16:F16" si="11">MIN(C3:C12)</f>
        <v>10</v>
      </c>
      <c r="D16" s="2">
        <f t="shared" si="11"/>
        <v>0</v>
      </c>
      <c r="E16" s="2">
        <f t="shared" si="11"/>
        <v>0</v>
      </c>
      <c r="F16" s="2">
        <f t="shared" si="11"/>
        <v>0.1049851887824326</v>
      </c>
      <c r="G16" s="2">
        <f t="shared" ref="G16:H16" si="12">MIN(G3:G12)</f>
        <v>-1.1494927724304944</v>
      </c>
      <c r="H16" s="2">
        <f t="shared" si="12"/>
        <v>0.12517642265701459</v>
      </c>
      <c r="I16" s="8"/>
    </row>
    <row r="17" spans="1:9">
      <c r="A17" s="1" t="s">
        <v>20</v>
      </c>
      <c r="B17" s="2">
        <f>MEDIAN(B3:B12)</f>
        <v>10.5</v>
      </c>
      <c r="C17" s="2">
        <f t="shared" ref="C17:F17" si="13">MEDIAN(C3:C12)</f>
        <v>27.5</v>
      </c>
      <c r="D17" s="2">
        <f t="shared" si="13"/>
        <v>0.3666666666666667</v>
      </c>
      <c r="E17" s="2">
        <f t="shared" si="13"/>
        <v>0.38888888888888884</v>
      </c>
      <c r="F17" s="2">
        <f t="shared" si="13"/>
        <v>0.35879277750798422</v>
      </c>
      <c r="G17" s="2">
        <f t="shared" ref="G17:H17" si="14">MEDIAN(G3:G12)</f>
        <v>-0.20541105740435303</v>
      </c>
      <c r="H17" s="2">
        <f t="shared" si="14"/>
        <v>0.41898448709445713</v>
      </c>
      <c r="I17" s="8"/>
    </row>
    <row r="18" spans="1:9">
      <c r="A18" s="1" t="s">
        <v>22</v>
      </c>
      <c r="B18" s="8"/>
      <c r="C18" s="8"/>
      <c r="D18" s="8"/>
      <c r="E18" s="8"/>
      <c r="F18" s="8"/>
      <c r="G18" s="8"/>
      <c r="H18" s="17">
        <v>0.15</v>
      </c>
      <c r="I18" s="8"/>
    </row>
    <row r="19" spans="1:9">
      <c r="H19" t="s">
        <v>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MIN-MAX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2023-12-02T15:23:40Z</dcterms:created>
  <dcterms:modified xsi:type="dcterms:W3CDTF">2023-12-02T15:23:45Z</dcterms:modified>
</cp:coreProperties>
</file>